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rv0005file16.itshessen.hessen.de\userdata$\weuffena\Documents\Desktop\05.05.2025\"/>
    </mc:Choice>
  </mc:AlternateContent>
  <xr:revisionPtr revIDLastSave="0" documentId="13_ncr:1_{4245428E-F572-4BEB-B034-50EB199AE7B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eispiel" sheetId="1" r:id="rId1"/>
    <sheet name="zum Ausfüll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G7" i="2"/>
  <c r="F6" i="2"/>
  <c r="B7" i="2"/>
  <c r="B8" i="2"/>
  <c r="C8" i="2"/>
  <c r="G8" i="2"/>
  <c r="F12" i="2"/>
  <c r="G13" i="2" l="1"/>
  <c r="G16" i="2" s="1"/>
  <c r="D8" i="2"/>
  <c r="E8" i="2"/>
  <c r="B8" i="1"/>
  <c r="C7" i="2"/>
  <c r="C13" i="2" s="1"/>
  <c r="E7" i="2"/>
  <c r="F11" i="2"/>
  <c r="F10" i="2"/>
  <c r="F9" i="2"/>
  <c r="F8" i="2"/>
  <c r="E13" i="2" l="1"/>
  <c r="D13" i="2"/>
  <c r="B13" i="2"/>
  <c r="F7" i="2"/>
  <c r="F13" i="2" s="1"/>
  <c r="D8" i="1"/>
  <c r="F10" i="1"/>
  <c r="G17" i="2" l="1"/>
  <c r="G18" i="2" s="1"/>
  <c r="C15" i="2"/>
  <c r="C16" i="2" s="1"/>
  <c r="C17" i="2" s="1"/>
  <c r="E15" i="2"/>
  <c r="E16" i="2" s="1"/>
  <c r="E17" i="2" s="1"/>
  <c r="B15" i="2"/>
  <c r="B16" i="2" s="1"/>
  <c r="B17" i="2" s="1"/>
  <c r="D15" i="2"/>
  <c r="D16" i="2" s="1"/>
  <c r="D17" i="2" s="1"/>
  <c r="C8" i="1"/>
  <c r="E8" i="1"/>
  <c r="G8" i="1"/>
  <c r="F11" i="1" l="1"/>
  <c r="G7" i="1"/>
  <c r="G12" i="1" s="1"/>
  <c r="G15" i="1" s="1"/>
  <c r="F9" i="1"/>
  <c r="B7" i="1"/>
  <c r="B12" i="1" s="1"/>
  <c r="C7" i="1"/>
  <c r="C12" i="1" s="1"/>
  <c r="D7" i="1"/>
  <c r="D12" i="1" s="1"/>
  <c r="E7" i="1"/>
  <c r="E12" i="1" s="1"/>
  <c r="F6" i="1"/>
  <c r="F7" i="1" s="1"/>
  <c r="F8" i="1" l="1"/>
  <c r="F12" i="1" s="1"/>
  <c r="G16" i="1" l="1"/>
  <c r="G17" i="1" s="1"/>
  <c r="E14" i="1"/>
  <c r="E15" i="1" s="1"/>
  <c r="E16" i="1" s="1"/>
  <c r="D14" i="1"/>
  <c r="D15" i="1" s="1"/>
  <c r="D16" i="1" s="1"/>
  <c r="C14" i="1"/>
  <c r="C15" i="1" s="1"/>
  <c r="C16" i="1" s="1"/>
  <c r="B14" i="1"/>
  <c r="B15" i="1" s="1"/>
  <c r="B16" i="1" s="1"/>
</calcChain>
</file>

<file path=xl/sharedStrings.xml><?xml version="1.0" encoding="utf-8"?>
<sst xmlns="http://schemas.openxmlformats.org/spreadsheetml/2006/main" count="43" uniqueCount="23">
  <si>
    <t>Mustertabelle Effizienzberechnung</t>
  </si>
  <si>
    <t>Sofortprogramm "Sicherheit bei Veranstaltungen"</t>
  </si>
  <si>
    <t>Kommune A</t>
  </si>
  <si>
    <t>Kommune B</t>
  </si>
  <si>
    <t>Kommune C</t>
  </si>
  <si>
    <t>Kommune D</t>
  </si>
  <si>
    <t xml:space="preserve">Investitionskosten </t>
  </si>
  <si>
    <r>
      <rPr>
        <b/>
        <sz val="12"/>
        <color theme="1"/>
        <rFont val="Arial"/>
        <family val="2"/>
      </rPr>
      <t>Personalkosten</t>
    </r>
    <r>
      <rPr>
        <sz val="12"/>
        <color theme="1"/>
        <rFont val="Arial"/>
        <family val="2"/>
      </rPr>
      <t xml:space="preserve"> pro Jahr (Vergütungsgruppe; je Veranstaltung x Stunden für Auf- und Abbau; y Veranstaltungen pro Jahr; Logistikkosten zur Lagerung in Höhe von Z Stunden, etc.)</t>
    </r>
  </si>
  <si>
    <r>
      <rPr>
        <b/>
        <sz val="12"/>
        <color theme="1"/>
        <rFont val="Arial"/>
        <family val="2"/>
      </rPr>
      <t>Kosten Lagerfläche</t>
    </r>
    <r>
      <rPr>
        <sz val="12"/>
        <color theme="1"/>
        <rFont val="Arial"/>
        <family val="2"/>
      </rPr>
      <t xml:space="preserve"> beispielsweise Miete</t>
    </r>
  </si>
  <si>
    <t>Gesamtkosten ohne IKZ</t>
  </si>
  <si>
    <t>Gesamtkosten mit IKZ</t>
  </si>
  <si>
    <t>Gesamtkosten pro Jahr</t>
  </si>
  <si>
    <r>
      <rPr>
        <b/>
        <sz val="12"/>
        <color theme="1"/>
        <rFont val="Arial"/>
        <family val="2"/>
      </rPr>
      <t>Abschreibung</t>
    </r>
    <r>
      <rPr>
        <sz val="12"/>
        <color theme="1"/>
        <rFont val="Arial"/>
        <family val="2"/>
      </rPr>
      <t xml:space="preserve"> pro Jahr (Nutzungsdauer 10 Jahre)</t>
    </r>
  </si>
  <si>
    <r>
      <rPr>
        <b/>
        <sz val="12"/>
        <color theme="1"/>
        <rFont val="Arial"/>
        <family val="2"/>
      </rPr>
      <t>Verzinsung</t>
    </r>
    <r>
      <rPr>
        <sz val="12"/>
        <color theme="1"/>
        <rFont val="Arial"/>
        <family val="2"/>
      </rPr>
      <t xml:space="preserve"> des gebundenen Kapitals = kalkulatorische Zinsen (Annahme: Basiszinssatz des Bundesministeriums der Finanzen beträgt aktuell 2,27%; Restbuchwert 0€)</t>
    </r>
  </si>
  <si>
    <t>OHNE IKZ</t>
  </si>
  <si>
    <t>MIT IKZ</t>
  </si>
  <si>
    <t>Anteil der Kosten je Kommune mit IKZ</t>
  </si>
  <si>
    <t>Anteil Folgekosten je Jahr pro Kommune mit IKZ</t>
  </si>
  <si>
    <t>Einsparung je Kommune mit IKZ</t>
  </si>
  <si>
    <r>
      <t xml:space="preserve">Maschinenkosten </t>
    </r>
    <r>
      <rPr>
        <sz val="12"/>
        <color theme="1"/>
        <rFont val="Arial"/>
        <family val="2"/>
      </rPr>
      <t>(LKW+Radlager,etc. für Veranstaltungen und Logistik pro Jahr; Berechnung eines Stundensatzes * Veranstaltung und Logistik)</t>
    </r>
  </si>
  <si>
    <t>Durch die Zusammenarbeit im Rahmen der IKZ soll eine Einsparung der personellen und sächlichen Ausgaben von mindestens 15 % pro Jahr erzielt werden (prozentualer Effizienzgewinn).</t>
  </si>
  <si>
    <t>Effizienzberechnung</t>
  </si>
  <si>
    <t>sonstige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</si>
</sst>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0.0%"/>
    <numFmt numFmtId="166" formatCode="_-* #,##0.00\ [$€-407]_-;\-* #,##0.00\ [$€-407]_-;_-* &quot;-&quot;??\ [$€-407]_-;_-@_-"/>
    <numFmt numFmtId="167" formatCode="_-* #,##0\ [$€-407]_-;\-* #,##0\ [$€-407]_-;_-* &quot;-&quot;??\ [$€-407]_-;_-@_-"/>
  </numFmts>
  <fonts count="4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9" fontId="3" fillId="0" borderId="0" xfId="0" applyNumberFormat="1" applyFont="1"/>
    <xf numFmtId="0" fontId="2" fillId="3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64" fontId="0" fillId="3" borderId="4" xfId="1" applyNumberFormat="1" applyFont="1" applyFill="1" applyBorder="1" applyAlignment="1" applyProtection="1">
      <alignment wrapText="1"/>
      <protection locked="0"/>
    </xf>
    <xf numFmtId="164" fontId="0" fillId="2" borderId="1" xfId="1" applyNumberFormat="1" applyFont="1" applyFill="1" applyBorder="1" applyAlignment="1" applyProtection="1">
      <alignment wrapText="1"/>
    </xf>
    <xf numFmtId="164" fontId="0" fillId="4" borderId="2" xfId="1" applyNumberFormat="1" applyFont="1" applyFill="1" applyBorder="1" applyAlignment="1" applyProtection="1">
      <alignment wrapText="1"/>
    </xf>
    <xf numFmtId="164" fontId="0" fillId="3" borderId="4" xfId="1" applyNumberFormat="1" applyFont="1" applyFill="1" applyBorder="1" applyAlignment="1" applyProtection="1">
      <alignment wrapText="1"/>
    </xf>
    <xf numFmtId="0" fontId="2" fillId="0" borderId="12" xfId="0" applyFont="1" applyBorder="1" applyAlignment="1" applyProtection="1">
      <alignment wrapText="1"/>
    </xf>
    <xf numFmtId="164" fontId="2" fillId="2" borderId="10" xfId="1" applyNumberFormat="1" applyFont="1" applyFill="1" applyBorder="1" applyAlignment="1" applyProtection="1">
      <alignment wrapText="1"/>
    </xf>
    <xf numFmtId="164" fontId="2" fillId="2" borderId="14" xfId="1" applyNumberFormat="1" applyFont="1" applyFill="1" applyBorder="1" applyAlignment="1" applyProtection="1">
      <alignment wrapText="1"/>
    </xf>
    <xf numFmtId="164" fontId="2" fillId="4" borderId="14" xfId="1" applyNumberFormat="1" applyFont="1" applyFill="1" applyBorder="1" applyAlignment="1" applyProtection="1">
      <alignment wrapText="1"/>
    </xf>
    <xf numFmtId="164" fontId="2" fillId="3" borderId="15" xfId="1" applyNumberFormat="1" applyFont="1" applyFill="1" applyBorder="1" applyAlignment="1" applyProtection="1">
      <alignment wrapText="1"/>
    </xf>
    <xf numFmtId="0" fontId="0" fillId="2" borderId="7" xfId="0" applyFill="1" applyBorder="1" applyAlignment="1" applyProtection="1">
      <alignment wrapText="1"/>
    </xf>
    <xf numFmtId="164" fontId="0" fillId="2" borderId="7" xfId="1" applyNumberFormat="1" applyFont="1" applyFill="1" applyBorder="1" applyAlignment="1" applyProtection="1">
      <alignment wrapText="1"/>
    </xf>
    <xf numFmtId="0" fontId="0" fillId="2" borderId="8" xfId="0" applyFill="1" applyBorder="1" applyProtection="1"/>
    <xf numFmtId="0" fontId="0" fillId="2" borderId="13" xfId="0" applyFill="1" applyBorder="1" applyProtection="1"/>
    <xf numFmtId="0" fontId="0" fillId="3" borderId="1" xfId="0" applyFill="1" applyBorder="1" applyAlignment="1" applyProtection="1">
      <alignment wrapText="1"/>
    </xf>
    <xf numFmtId="165" fontId="0" fillId="3" borderId="1" xfId="2" applyNumberFormat="1" applyFont="1" applyFill="1" applyBorder="1" applyAlignment="1" applyProtection="1">
      <alignment wrapText="1"/>
    </xf>
    <xf numFmtId="165" fontId="0" fillId="3" borderId="2" xfId="0" applyNumberFormat="1" applyFill="1" applyBorder="1" applyProtection="1"/>
    <xf numFmtId="0" fontId="0" fillId="3" borderId="4" xfId="0" applyFill="1" applyBorder="1" applyProtection="1"/>
    <xf numFmtId="164" fontId="0" fillId="3" borderId="1" xfId="1" applyNumberFormat="1" applyFont="1" applyFill="1" applyBorder="1" applyAlignment="1" applyProtection="1">
      <alignment wrapText="1"/>
    </xf>
    <xf numFmtId="3" fontId="0" fillId="3" borderId="2" xfId="0" applyNumberFormat="1" applyFill="1" applyBorder="1" applyProtection="1"/>
    <xf numFmtId="164" fontId="0" fillId="3" borderId="4" xfId="0" applyNumberFormat="1" applyFill="1" applyBorder="1" applyProtection="1"/>
    <xf numFmtId="164" fontId="0" fillId="3" borderId="2" xfId="1" applyNumberFormat="1" applyFont="1" applyFill="1" applyBorder="1" applyAlignment="1" applyProtection="1">
      <alignment wrapText="1"/>
    </xf>
    <xf numFmtId="165" fontId="0" fillId="0" borderId="4" xfId="0" applyNumberFormat="1" applyBorder="1" applyProtection="1"/>
    <xf numFmtId="166" fontId="0" fillId="2" borderId="1" xfId="1" applyNumberFormat="1" applyFont="1" applyFill="1" applyBorder="1" applyAlignment="1" applyProtection="1">
      <alignment wrapText="1"/>
      <protection locked="0"/>
    </xf>
    <xf numFmtId="166" fontId="0" fillId="2" borderId="1" xfId="1" applyNumberFormat="1" applyFont="1" applyFill="1" applyBorder="1" applyAlignment="1" applyProtection="1">
      <alignment wrapText="1"/>
    </xf>
    <xf numFmtId="166" fontId="0" fillId="4" borderId="2" xfId="1" applyNumberFormat="1" applyFont="1" applyFill="1" applyBorder="1" applyAlignment="1" applyProtection="1">
      <alignment wrapText="1"/>
    </xf>
    <xf numFmtId="0" fontId="2" fillId="3" borderId="4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wrapText="1"/>
    </xf>
    <xf numFmtId="0" fontId="2" fillId="4" borderId="2" xfId="0" applyFont="1" applyFill="1" applyBorder="1" applyAlignment="1" applyProtection="1">
      <alignment wrapText="1"/>
    </xf>
    <xf numFmtId="0" fontId="2" fillId="3" borderId="4" xfId="0" applyFont="1" applyFill="1" applyBorder="1" applyAlignment="1" applyProtection="1">
      <alignment wrapText="1"/>
    </xf>
    <xf numFmtId="0" fontId="2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164" fontId="0" fillId="2" borderId="6" xfId="1" applyNumberFormat="1" applyFont="1" applyFill="1" applyBorder="1" applyAlignment="1" applyProtection="1">
      <alignment wrapText="1"/>
    </xf>
    <xf numFmtId="164" fontId="0" fillId="4" borderId="9" xfId="1" applyNumberFormat="1" applyFont="1" applyFill="1" applyBorder="1" applyAlignment="1" applyProtection="1">
      <alignment wrapText="1"/>
    </xf>
    <xf numFmtId="164" fontId="0" fillId="3" borderId="11" xfId="1" applyNumberFormat="1" applyFont="1" applyFill="1" applyBorder="1" applyAlignment="1" applyProtection="1">
      <alignment wrapText="1"/>
    </xf>
    <xf numFmtId="0" fontId="2" fillId="0" borderId="17" xfId="0" applyFont="1" applyBorder="1" applyAlignment="1" applyProtection="1">
      <alignment wrapText="1"/>
    </xf>
    <xf numFmtId="164" fontId="2" fillId="4" borderId="19" xfId="1" applyNumberFormat="1" applyFont="1" applyFill="1" applyBorder="1" applyAlignment="1" applyProtection="1">
      <alignment wrapText="1"/>
    </xf>
    <xf numFmtId="164" fontId="2" fillId="3" borderId="20" xfId="1" applyNumberFormat="1" applyFont="1" applyFill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167" fontId="0" fillId="3" borderId="1" xfId="1" applyNumberFormat="1" applyFont="1" applyFill="1" applyBorder="1" applyAlignment="1" applyProtection="1">
      <alignment wrapText="1"/>
    </xf>
    <xf numFmtId="166" fontId="0" fillId="3" borderId="1" xfId="1" applyNumberFormat="1" applyFont="1" applyFill="1" applyBorder="1" applyAlignment="1" applyProtection="1">
      <alignment wrapText="1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0" fillId="3" borderId="2" xfId="0" applyFill="1" applyBorder="1" applyAlignment="1" applyProtection="1">
      <alignment wrapText="1"/>
    </xf>
    <xf numFmtId="0" fontId="0" fillId="0" borderId="3" xfId="0" applyBorder="1" applyAlignment="1" applyProtection="1"/>
    <xf numFmtId="0" fontId="0" fillId="0" borderId="5" xfId="0" applyBorder="1" applyAlignment="1" applyProtection="1"/>
    <xf numFmtId="0" fontId="2" fillId="2" borderId="6" xfId="0" applyFont="1" applyFill="1" applyBorder="1" applyAlignment="1" applyProtection="1"/>
    <xf numFmtId="0" fontId="0" fillId="2" borderId="7" xfId="0" applyFill="1" applyBorder="1" applyAlignment="1" applyProtection="1"/>
    <xf numFmtId="0" fontId="2" fillId="2" borderId="0" xfId="0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0" fillId="2" borderId="0" xfId="0" applyFill="1" applyAlignment="1" applyProtection="1">
      <alignment wrapText="1"/>
    </xf>
    <xf numFmtId="0" fontId="2" fillId="5" borderId="16" xfId="0" applyFont="1" applyFill="1" applyBorder="1" applyAlignment="1" applyProtection="1">
      <alignment wrapText="1"/>
    </xf>
    <xf numFmtId="0" fontId="0" fillId="5" borderId="16" xfId="0" applyFill="1" applyBorder="1" applyAlignment="1" applyProtection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166" fontId="0" fillId="3" borderId="4" xfId="1" applyNumberFormat="1" applyFont="1" applyFill="1" applyBorder="1" applyAlignment="1" applyProtection="1">
      <alignment wrapText="1"/>
      <protection locked="0"/>
    </xf>
    <xf numFmtId="166" fontId="0" fillId="3" borderId="11" xfId="1" applyNumberFormat="1" applyFont="1" applyFill="1" applyBorder="1" applyAlignment="1" applyProtection="1">
      <alignment wrapText="1"/>
      <protection locked="0"/>
    </xf>
    <xf numFmtId="166" fontId="0" fillId="3" borderId="1" xfId="1" applyNumberFormat="1" applyFont="1" applyFill="1" applyBorder="1" applyAlignment="1" applyProtection="1">
      <alignment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164" fontId="2" fillId="2" borderId="18" xfId="1" applyNumberFormat="1" applyFont="1" applyFill="1" applyBorder="1" applyAlignment="1" applyProtection="1">
      <alignment wrapText="1"/>
      <protection locked="0"/>
    </xf>
    <xf numFmtId="166" fontId="0" fillId="4" borderId="9" xfId="1" applyNumberFormat="1" applyFont="1" applyFill="1" applyBorder="1" applyAlignment="1" applyProtection="1">
      <alignment wrapText="1"/>
    </xf>
    <xf numFmtId="166" fontId="0" fillId="4" borderId="1" xfId="1" applyNumberFormat="1" applyFont="1" applyFill="1" applyBorder="1" applyAlignment="1" applyProtection="1">
      <alignment wrapText="1"/>
    </xf>
    <xf numFmtId="0" fontId="0" fillId="0" borderId="0" xfId="0" applyProtection="1">
      <protection locked="0"/>
    </xf>
    <xf numFmtId="9" fontId="3" fillId="0" borderId="0" xfId="0" applyNumberFormat="1" applyFont="1" applyProtection="1">
      <protection locked="0"/>
    </xf>
  </cellXfs>
  <cellStyles count="3">
    <cellStyle name="Prozent" xfId="2" builtinId="5"/>
    <cellStyle name="Standard" xfId="0" builtinId="0"/>
    <cellStyle name="Währung" xfId="1" builtinId="4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I18"/>
  <sheetViews>
    <sheetView zoomScale="80" zoomScaleNormal="80" workbookViewId="0">
      <selection activeCell="E10" sqref="E10"/>
    </sheetView>
  </sheetViews>
  <sheetFormatPr baseColWidth="10" defaultRowHeight="15" x14ac:dyDescent="0.2"/>
  <cols>
    <col min="1" max="1" width="40.44140625" customWidth="1"/>
    <col min="2" max="5" width="12.33203125" bestFit="1" customWidth="1"/>
    <col min="6" max="6" width="13" customWidth="1"/>
    <col min="7" max="7" width="13.109375" customWidth="1"/>
    <col min="8" max="8" width="25.44140625" customWidth="1"/>
  </cols>
  <sheetData>
    <row r="1" spans="1:9" ht="15" customHeight="1" x14ac:dyDescent="0.25">
      <c r="A1" s="54" t="s">
        <v>1</v>
      </c>
      <c r="B1" s="55"/>
      <c r="C1" s="55"/>
      <c r="D1" s="55"/>
      <c r="E1" s="55"/>
      <c r="F1" s="55"/>
      <c r="G1" s="55"/>
    </row>
    <row r="2" spans="1:9" x14ac:dyDescent="0.2">
      <c r="A2" s="56"/>
      <c r="B2" s="55"/>
      <c r="C2" s="55"/>
      <c r="D2" s="55"/>
      <c r="E2" s="55"/>
      <c r="F2" s="55"/>
      <c r="G2" s="55"/>
    </row>
    <row r="3" spans="1:9" ht="15.75" x14ac:dyDescent="0.25">
      <c r="A3" s="57" t="s">
        <v>0</v>
      </c>
      <c r="B3" s="58"/>
      <c r="C3" s="58"/>
      <c r="D3" s="58"/>
      <c r="E3" s="58"/>
      <c r="F3" s="58"/>
      <c r="G3" s="58"/>
    </row>
    <row r="4" spans="1:9" ht="15.75" x14ac:dyDescent="0.25">
      <c r="A4" s="52"/>
      <c r="B4" s="47" t="s">
        <v>14</v>
      </c>
      <c r="C4" s="48"/>
      <c r="D4" s="48"/>
      <c r="E4" s="48"/>
      <c r="F4" s="48"/>
      <c r="G4" s="31" t="s">
        <v>15</v>
      </c>
    </row>
    <row r="5" spans="1:9" ht="31.5" x14ac:dyDescent="0.25">
      <c r="A5" s="53"/>
      <c r="B5" s="32" t="s">
        <v>2</v>
      </c>
      <c r="C5" s="32" t="s">
        <v>3</v>
      </c>
      <c r="D5" s="32" t="s">
        <v>4</v>
      </c>
      <c r="E5" s="32" t="s">
        <v>5</v>
      </c>
      <c r="F5" s="33" t="s">
        <v>9</v>
      </c>
      <c r="G5" s="34" t="s">
        <v>10</v>
      </c>
    </row>
    <row r="6" spans="1:9" ht="15.75" x14ac:dyDescent="0.25">
      <c r="A6" s="35" t="s">
        <v>6</v>
      </c>
      <c r="B6" s="7">
        <v>160000</v>
      </c>
      <c r="C6" s="7">
        <v>120000</v>
      </c>
      <c r="D6" s="7">
        <v>100000</v>
      </c>
      <c r="E6" s="7">
        <v>150000</v>
      </c>
      <c r="F6" s="8">
        <f>B6+C6+D6+E6</f>
        <v>530000</v>
      </c>
      <c r="G6" s="9">
        <v>350000</v>
      </c>
    </row>
    <row r="7" spans="1:9" ht="30.75" x14ac:dyDescent="0.2">
      <c r="A7" s="36" t="s">
        <v>12</v>
      </c>
      <c r="B7" s="7">
        <f t="shared" ref="B7:G7" si="0">B6/10</f>
        <v>16000</v>
      </c>
      <c r="C7" s="7">
        <f t="shared" si="0"/>
        <v>12000</v>
      </c>
      <c r="D7" s="7">
        <f t="shared" si="0"/>
        <v>10000</v>
      </c>
      <c r="E7" s="7">
        <f t="shared" si="0"/>
        <v>15000</v>
      </c>
      <c r="F7" s="8">
        <f>F6/10</f>
        <v>53000</v>
      </c>
      <c r="G7" s="9">
        <f t="shared" si="0"/>
        <v>35000</v>
      </c>
    </row>
    <row r="8" spans="1:9" ht="60.75" x14ac:dyDescent="0.2">
      <c r="A8" s="36" t="s">
        <v>13</v>
      </c>
      <c r="B8" s="7">
        <f>B6/2*2.27/100</f>
        <v>1816</v>
      </c>
      <c r="C8" s="7">
        <f t="shared" ref="C8:G8" si="1">C6/2*2.27/100</f>
        <v>1362</v>
      </c>
      <c r="D8" s="7">
        <f t="shared" si="1"/>
        <v>1135</v>
      </c>
      <c r="E8" s="7">
        <f t="shared" si="1"/>
        <v>1702.5</v>
      </c>
      <c r="F8" s="8">
        <f t="shared" si="1"/>
        <v>6015.5</v>
      </c>
      <c r="G8" s="9">
        <f t="shared" si="1"/>
        <v>3972.5</v>
      </c>
    </row>
    <row r="9" spans="1:9" ht="60.75" x14ac:dyDescent="0.2">
      <c r="A9" s="36" t="s">
        <v>7</v>
      </c>
      <c r="B9" s="7">
        <v>4000</v>
      </c>
      <c r="C9" s="7">
        <v>3000</v>
      </c>
      <c r="D9" s="7">
        <v>3000</v>
      </c>
      <c r="E9" s="7">
        <v>4000</v>
      </c>
      <c r="F9" s="8">
        <f>B9+C9+D9+E9</f>
        <v>14000</v>
      </c>
      <c r="G9" s="9">
        <v>10000</v>
      </c>
    </row>
    <row r="10" spans="1:9" ht="45" customHeight="1" x14ac:dyDescent="0.2">
      <c r="A10" s="35" t="s">
        <v>19</v>
      </c>
      <c r="B10" s="7">
        <v>6000</v>
      </c>
      <c r="C10" s="7">
        <v>4000</v>
      </c>
      <c r="D10" s="7">
        <v>4000</v>
      </c>
      <c r="E10" s="7">
        <v>6000</v>
      </c>
      <c r="F10" s="8">
        <f>B10+C10+D10+E10</f>
        <v>20000</v>
      </c>
      <c r="G10" s="9">
        <v>16000</v>
      </c>
    </row>
    <row r="11" spans="1:9" ht="16.5" thickBot="1" x14ac:dyDescent="0.3">
      <c r="A11" s="37" t="s">
        <v>8</v>
      </c>
      <c r="B11" s="38">
        <v>1000</v>
      </c>
      <c r="C11" s="38">
        <v>500</v>
      </c>
      <c r="D11" s="38">
        <v>500</v>
      </c>
      <c r="E11" s="38">
        <v>1000</v>
      </c>
      <c r="F11" s="39">
        <f>SUM(B11:E11)</f>
        <v>3000</v>
      </c>
      <c r="G11" s="40">
        <v>2000</v>
      </c>
    </row>
    <row r="12" spans="1:9" ht="17.25" thickTop="1" thickBot="1" x14ac:dyDescent="0.3">
      <c r="A12" s="10" t="s">
        <v>11</v>
      </c>
      <c r="B12" s="11">
        <f>SUM(B7:B11)</f>
        <v>28816</v>
      </c>
      <c r="C12" s="12">
        <f t="shared" ref="C12:G12" si="2">SUM(C7:C11)</f>
        <v>20862</v>
      </c>
      <c r="D12" s="12">
        <f t="shared" si="2"/>
        <v>18635</v>
      </c>
      <c r="E12" s="12">
        <f t="shared" si="2"/>
        <v>27702.5</v>
      </c>
      <c r="F12" s="13">
        <f t="shared" si="2"/>
        <v>96015.5</v>
      </c>
      <c r="G12" s="14">
        <f t="shared" si="2"/>
        <v>66972.5</v>
      </c>
    </row>
    <row r="13" spans="1:9" ht="17.649999999999999" customHeight="1" thickTop="1" x14ac:dyDescent="0.2">
      <c r="A13" s="15"/>
      <c r="B13" s="16"/>
      <c r="C13" s="16"/>
      <c r="D13" s="16"/>
      <c r="E13" s="16"/>
      <c r="F13" s="17"/>
      <c r="G13" s="18"/>
      <c r="I13" s="2">
        <v>0.15</v>
      </c>
    </row>
    <row r="14" spans="1:9" x14ac:dyDescent="0.2">
      <c r="A14" s="19" t="s">
        <v>16</v>
      </c>
      <c r="B14" s="20">
        <f>B12/$F$12</f>
        <v>0.30011821008066408</v>
      </c>
      <c r="C14" s="20">
        <f t="shared" ref="C14:E14" si="3">C12/$F$12</f>
        <v>0.21727741875009765</v>
      </c>
      <c r="D14" s="20">
        <f t="shared" si="3"/>
        <v>0.19408324697574872</v>
      </c>
      <c r="E14" s="20">
        <f t="shared" si="3"/>
        <v>0.28852112419348958</v>
      </c>
      <c r="F14" s="21"/>
      <c r="G14" s="22"/>
    </row>
    <row r="15" spans="1:9" x14ac:dyDescent="0.2">
      <c r="A15" s="19" t="s">
        <v>17</v>
      </c>
      <c r="B15" s="23">
        <f>B14*$G$12</f>
        <v>20099.666824627275</v>
      </c>
      <c r="C15" s="23">
        <f t="shared" ref="C15:E15" si="4">C14*$G$12</f>
        <v>14551.611927240914</v>
      </c>
      <c r="D15" s="23">
        <f t="shared" si="4"/>
        <v>12998.240258083331</v>
      </c>
      <c r="E15" s="23">
        <f t="shared" si="4"/>
        <v>19322.98099004848</v>
      </c>
      <c r="F15" s="24"/>
      <c r="G15" s="25">
        <f>G12</f>
        <v>66972.5</v>
      </c>
    </row>
    <row r="16" spans="1:9" x14ac:dyDescent="0.2">
      <c r="A16" s="19" t="s">
        <v>18</v>
      </c>
      <c r="B16" s="23">
        <f>B12-B15</f>
        <v>8716.3331753727252</v>
      </c>
      <c r="C16" s="23">
        <f t="shared" ref="C16:E16" si="5">C12-C15</f>
        <v>6310.3880727590858</v>
      </c>
      <c r="D16" s="23">
        <f t="shared" si="5"/>
        <v>5636.7597419166686</v>
      </c>
      <c r="E16" s="23">
        <f t="shared" si="5"/>
        <v>8379.5190099515203</v>
      </c>
      <c r="F16" s="26"/>
      <c r="G16" s="9">
        <f>F12-G15</f>
        <v>29043</v>
      </c>
    </row>
    <row r="17" spans="1:7" ht="29.65" customHeight="1" x14ac:dyDescent="0.2">
      <c r="A17" s="49" t="s">
        <v>20</v>
      </c>
      <c r="B17" s="50"/>
      <c r="C17" s="50"/>
      <c r="D17" s="50"/>
      <c r="E17" s="50"/>
      <c r="F17" s="51"/>
      <c r="G17" s="27">
        <f>G16/F12</f>
        <v>0.30248241169394524</v>
      </c>
    </row>
    <row r="18" spans="1:7" x14ac:dyDescent="0.2">
      <c r="A18" s="1"/>
      <c r="B18" s="1"/>
      <c r="C18" s="1"/>
      <c r="D18" s="1"/>
      <c r="E18" s="1"/>
    </row>
  </sheetData>
  <sheetProtection algorithmName="SHA-512" hashValue="fx32/LqwoXX/bdwqCk/a8e5DP8Xs+832tl04sggXVHPK5XK63HvOE8LXE75jltRhRpEnncLnvWClwTn74CG8Kw==" saltValue="kkU3ZDsS3GbhWCIVCu2Tgg==" spinCount="100000" sheet="1" objects="1" scenarios="1"/>
  <protectedRanges>
    <protectedRange algorithmName="SHA-512" hashValue="FJ8pf/P9iV2t77Xk+2XZU7xhEgt8ji9l8OW+qZZ2SAARadNA+K6OA1UKWHm1/peOTKBOPJTWdpJKH6hp7tXXvA==" saltValue="3v0fJs9Zbxt64Jo3mXzvpw==" spinCount="100000" sqref="B12:G17" name="Bereich2"/>
    <protectedRange algorithmName="SHA-512" hashValue="tOpNIMS/1lQeYPNOV0gQUu+RY8eht7ZmVPshkjTYRq/tQuEv6Pm8BBjGVnyFUL0aQFf5aQUKlqUG7Xww3rxoeQ==" saltValue="7xJbdHDGKW7TMz6nBsD9bg==" spinCount="100000" sqref="B7:G8" name="Bereich1"/>
  </protectedRanges>
  <mergeCells count="6">
    <mergeCell ref="B4:F4"/>
    <mergeCell ref="A17:F17"/>
    <mergeCell ref="A4:A5"/>
    <mergeCell ref="A1:G1"/>
    <mergeCell ref="A2:G2"/>
    <mergeCell ref="A3:G3"/>
  </mergeCells>
  <conditionalFormatting sqref="G17">
    <cfRule type="cellIs" dxfId="9" priority="11" operator="lessThan">
      <formula>$I$13</formula>
    </cfRule>
    <cfRule type="cellIs" dxfId="8" priority="12" operator="greaterThan">
      <formula>$I$13</formula>
    </cfRule>
    <cfRule type="cellIs" dxfId="7" priority="13" operator="lessThan">
      <formula>#REF!</formula>
    </cfRule>
    <cfRule type="cellIs" dxfId="6" priority="14" operator="greaterThan">
      <formula>#REF!</formula>
    </cfRule>
    <cfRule type="cellIs" dxfId="5" priority="15" operator="greaterThan">
      <formula>15</formula>
    </cfRule>
  </conditionalFormatting>
  <dataValidations count="1">
    <dataValidation type="whole" allowBlank="1" showInputMessage="1" showErrorMessage="1" sqref="B6:G12" xr:uid="{00000000-0002-0000-0000-000000000000}">
      <formula1>0</formula1>
      <formula2>10000000</formula2>
    </dataValidation>
  </dataValidations>
  <pageMargins left="0.7" right="0.7" top="0.78740157499999996" bottom="0.78740157499999996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I19"/>
  <sheetViews>
    <sheetView tabSelected="1" zoomScale="80" zoomScaleNormal="80" workbookViewId="0">
      <selection activeCell="H9" sqref="H9"/>
    </sheetView>
  </sheetViews>
  <sheetFormatPr baseColWidth="10" defaultRowHeight="15" x14ac:dyDescent="0.2"/>
  <cols>
    <col min="1" max="1" width="40.44140625" style="74" customWidth="1"/>
    <col min="2" max="5" width="12.33203125" style="74" bestFit="1" customWidth="1"/>
    <col min="6" max="6" width="13" style="74" customWidth="1"/>
    <col min="7" max="7" width="13.109375" style="74" customWidth="1"/>
    <col min="8" max="8" width="25.44140625" style="74" customWidth="1"/>
    <col min="9" max="16384" width="11.5546875" style="74"/>
  </cols>
  <sheetData>
    <row r="1" spans="1:9" ht="15" customHeight="1" x14ac:dyDescent="0.25">
      <c r="A1" s="70" t="s">
        <v>1</v>
      </c>
      <c r="B1" s="60"/>
      <c r="C1" s="60"/>
      <c r="D1" s="60"/>
      <c r="E1" s="60"/>
      <c r="F1" s="60"/>
      <c r="G1" s="60"/>
    </row>
    <row r="2" spans="1:9" x14ac:dyDescent="0.2">
      <c r="A2" s="59"/>
      <c r="B2" s="60"/>
      <c r="C2" s="60"/>
      <c r="D2" s="60"/>
      <c r="E2" s="60"/>
      <c r="F2" s="60"/>
      <c r="G2" s="60"/>
    </row>
    <row r="3" spans="1:9" ht="15.75" x14ac:dyDescent="0.25">
      <c r="A3" s="61" t="s">
        <v>21</v>
      </c>
      <c r="B3" s="62"/>
      <c r="C3" s="62"/>
      <c r="D3" s="62"/>
      <c r="E3" s="62"/>
      <c r="F3" s="62"/>
      <c r="G3" s="62"/>
    </row>
    <row r="4" spans="1:9" ht="15.75" x14ac:dyDescent="0.25">
      <c r="A4" s="63"/>
      <c r="B4" s="65" t="s">
        <v>14</v>
      </c>
      <c r="C4" s="66"/>
      <c r="D4" s="66"/>
      <c r="E4" s="66"/>
      <c r="F4" s="66"/>
      <c r="G4" s="3" t="s">
        <v>15</v>
      </c>
    </row>
    <row r="5" spans="1:9" ht="31.5" x14ac:dyDescent="0.25">
      <c r="A5" s="64"/>
      <c r="B5" s="4" t="s">
        <v>2</v>
      </c>
      <c r="C5" s="4" t="s">
        <v>3</v>
      </c>
      <c r="D5" s="4" t="s">
        <v>4</v>
      </c>
      <c r="E5" s="4" t="s">
        <v>5</v>
      </c>
      <c r="F5" s="33" t="s">
        <v>9</v>
      </c>
      <c r="G5" s="5" t="s">
        <v>10</v>
      </c>
    </row>
    <row r="6" spans="1:9" ht="15.75" x14ac:dyDescent="0.25">
      <c r="A6" s="35" t="s">
        <v>6</v>
      </c>
      <c r="B6" s="28">
        <v>0</v>
      </c>
      <c r="C6" s="28">
        <v>0</v>
      </c>
      <c r="D6" s="28">
        <v>0</v>
      </c>
      <c r="E6" s="28">
        <v>0</v>
      </c>
      <c r="F6" s="30">
        <f>B6+C6+D6+E6</f>
        <v>0</v>
      </c>
      <c r="G6" s="6">
        <v>0</v>
      </c>
    </row>
    <row r="7" spans="1:9" ht="30.75" x14ac:dyDescent="0.2">
      <c r="A7" s="36" t="s">
        <v>12</v>
      </c>
      <c r="B7" s="29">
        <f>B6/10</f>
        <v>0</v>
      </c>
      <c r="C7" s="29">
        <f t="shared" ref="C7:E7" si="0">C6/10</f>
        <v>0</v>
      </c>
      <c r="D7" s="29">
        <f t="shared" si="0"/>
        <v>0</v>
      </c>
      <c r="E7" s="29">
        <f t="shared" si="0"/>
        <v>0</v>
      </c>
      <c r="F7" s="30">
        <f>F6/10</f>
        <v>0</v>
      </c>
      <c r="G7" s="45">
        <f>G6/10</f>
        <v>0</v>
      </c>
    </row>
    <row r="8" spans="1:9" ht="60.75" x14ac:dyDescent="0.2">
      <c r="A8" s="36" t="s">
        <v>13</v>
      </c>
      <c r="B8" s="29">
        <f>B6/2*2.27/100</f>
        <v>0</v>
      </c>
      <c r="C8" s="29">
        <f t="shared" ref="C8:E8" si="1">C6/2*2.27/100</f>
        <v>0</v>
      </c>
      <c r="D8" s="29">
        <f t="shared" si="1"/>
        <v>0</v>
      </c>
      <c r="E8" s="29">
        <f t="shared" si="1"/>
        <v>0</v>
      </c>
      <c r="F8" s="30">
        <f t="shared" ref="F8:G8" si="2">F6/2*2.27/100</f>
        <v>0</v>
      </c>
      <c r="G8" s="46">
        <f t="shared" si="2"/>
        <v>0</v>
      </c>
    </row>
    <row r="9" spans="1:9" ht="60.75" x14ac:dyDescent="0.2">
      <c r="A9" s="36" t="s">
        <v>7</v>
      </c>
      <c r="B9" s="28">
        <v>0</v>
      </c>
      <c r="C9" s="28">
        <v>0</v>
      </c>
      <c r="D9" s="28">
        <v>0</v>
      </c>
      <c r="E9" s="28">
        <v>0</v>
      </c>
      <c r="F9" s="30">
        <f>B9+C9+D9+E9</f>
        <v>0</v>
      </c>
      <c r="G9" s="67">
        <v>0</v>
      </c>
    </row>
    <row r="10" spans="1:9" ht="45" customHeight="1" x14ac:dyDescent="0.2">
      <c r="A10" s="35" t="s">
        <v>19</v>
      </c>
      <c r="B10" s="28">
        <v>0</v>
      </c>
      <c r="C10" s="28">
        <v>0</v>
      </c>
      <c r="D10" s="28">
        <v>0</v>
      </c>
      <c r="E10" s="28">
        <v>0</v>
      </c>
      <c r="F10" s="30">
        <f>B10+C10+D10+E10</f>
        <v>0</v>
      </c>
      <c r="G10" s="67">
        <v>0</v>
      </c>
    </row>
    <row r="11" spans="1:9" ht="15.75" x14ac:dyDescent="0.25">
      <c r="A11" s="37" t="s">
        <v>8</v>
      </c>
      <c r="B11" s="28">
        <v>0</v>
      </c>
      <c r="C11" s="28">
        <v>0</v>
      </c>
      <c r="D11" s="28">
        <v>0</v>
      </c>
      <c r="E11" s="28">
        <v>0</v>
      </c>
      <c r="F11" s="72">
        <f>SUM(B11:E11)</f>
        <v>0</v>
      </c>
      <c r="G11" s="68">
        <v>0</v>
      </c>
    </row>
    <row r="12" spans="1:9" ht="15.75" x14ac:dyDescent="0.25">
      <c r="A12" s="35" t="s">
        <v>22</v>
      </c>
      <c r="B12" s="28">
        <v>0</v>
      </c>
      <c r="C12" s="28">
        <v>0</v>
      </c>
      <c r="D12" s="28">
        <v>0</v>
      </c>
      <c r="E12" s="28">
        <v>0</v>
      </c>
      <c r="F12" s="73">
        <f>SUM(B12:E12)</f>
        <v>0</v>
      </c>
      <c r="G12" s="69">
        <v>0</v>
      </c>
    </row>
    <row r="13" spans="1:9" ht="16.5" thickBot="1" x14ac:dyDescent="0.3">
      <c r="A13" s="41" t="s">
        <v>11</v>
      </c>
      <c r="B13" s="71">
        <f>SUM(B7:B12)</f>
        <v>0</v>
      </c>
      <c r="C13" s="71">
        <f t="shared" ref="C13:E13" si="3">SUM(C7:C12)</f>
        <v>0</v>
      </c>
      <c r="D13" s="71">
        <f t="shared" si="3"/>
        <v>0</v>
      </c>
      <c r="E13" s="71">
        <f t="shared" si="3"/>
        <v>0</v>
      </c>
      <c r="F13" s="42">
        <f>SUM(F7:F12)</f>
        <v>0</v>
      </c>
      <c r="G13" s="43">
        <f>SUM(G7:G12)</f>
        <v>0</v>
      </c>
    </row>
    <row r="14" spans="1:9" ht="17.649999999999999" customHeight="1" thickTop="1" x14ac:dyDescent="0.2">
      <c r="A14" s="15"/>
      <c r="B14" s="16"/>
      <c r="C14" s="16"/>
      <c r="D14" s="16"/>
      <c r="E14" s="16"/>
      <c r="F14" s="17"/>
      <c r="G14" s="18"/>
      <c r="I14" s="75">
        <v>0.15</v>
      </c>
    </row>
    <row r="15" spans="1:9" x14ac:dyDescent="0.2">
      <c r="A15" s="19" t="s">
        <v>16</v>
      </c>
      <c r="B15" s="20" t="e">
        <f>B13/$F$13</f>
        <v>#DIV/0!</v>
      </c>
      <c r="C15" s="20" t="e">
        <f t="shared" ref="C15:E15" si="4">C13/$F$13</f>
        <v>#DIV/0!</v>
      </c>
      <c r="D15" s="20" t="e">
        <f t="shared" si="4"/>
        <v>#DIV/0!</v>
      </c>
      <c r="E15" s="20" t="e">
        <f t="shared" si="4"/>
        <v>#DIV/0!</v>
      </c>
      <c r="F15" s="21"/>
      <c r="G15" s="22"/>
    </row>
    <row r="16" spans="1:9" x14ac:dyDescent="0.2">
      <c r="A16" s="19" t="s">
        <v>17</v>
      </c>
      <c r="B16" s="23" t="e">
        <f>B15*$G$13</f>
        <v>#DIV/0!</v>
      </c>
      <c r="C16" s="23" t="e">
        <f t="shared" ref="C16:E16" si="5">C15*$G$13</f>
        <v>#DIV/0!</v>
      </c>
      <c r="D16" s="23" t="e">
        <f t="shared" si="5"/>
        <v>#DIV/0!</v>
      </c>
      <c r="E16" s="23" t="e">
        <f t="shared" si="5"/>
        <v>#DIV/0!</v>
      </c>
      <c r="F16" s="24"/>
      <c r="G16" s="25">
        <f>G13</f>
        <v>0</v>
      </c>
    </row>
    <row r="17" spans="1:7" x14ac:dyDescent="0.2">
      <c r="A17" s="19" t="s">
        <v>18</v>
      </c>
      <c r="B17" s="23" t="e">
        <f>B13-B16</f>
        <v>#DIV/0!</v>
      </c>
      <c r="C17" s="23" t="e">
        <f t="shared" ref="C17:E17" si="6">C13-C16</f>
        <v>#DIV/0!</v>
      </c>
      <c r="D17" s="23" t="e">
        <f t="shared" si="6"/>
        <v>#DIV/0!</v>
      </c>
      <c r="E17" s="23" t="e">
        <f t="shared" si="6"/>
        <v>#DIV/0!</v>
      </c>
      <c r="F17" s="26"/>
      <c r="G17" s="9">
        <f>F13-G16</f>
        <v>0</v>
      </c>
    </row>
    <row r="18" spans="1:7" ht="29.65" customHeight="1" x14ac:dyDescent="0.2">
      <c r="A18" s="49" t="s">
        <v>20</v>
      </c>
      <c r="B18" s="50"/>
      <c r="C18" s="50"/>
      <c r="D18" s="50"/>
      <c r="E18" s="50"/>
      <c r="F18" s="51"/>
      <c r="G18" s="27" t="e">
        <f>G17/F13</f>
        <v>#DIV/0!</v>
      </c>
    </row>
    <row r="19" spans="1:7" x14ac:dyDescent="0.2">
      <c r="A19" s="44"/>
      <c r="B19" s="44"/>
      <c r="C19" s="44"/>
      <c r="D19" s="44"/>
      <c r="E19" s="44"/>
    </row>
  </sheetData>
  <sheetProtection algorithmName="SHA-512" hashValue="4rp6rBywq98aqbXUL6MXDKYv1TOrVHw2uuyLP+4VlrKFs29jDn1GwNirGxOZ9TAcNg4+MB4IVH6cp7TgXHhyDg==" saltValue="OGo7M4RmahEXEAIWr7mzUg==" spinCount="100000" sheet="1" objects="1" scenarios="1"/>
  <protectedRanges>
    <protectedRange algorithmName="SHA-512" hashValue="FJ8pf/P9iV2t77Xk+2XZU7xhEgt8ji9l8OW+qZZ2SAARadNA+K6OA1UKWHm1/peOTKBOPJTWdpJKH6hp7tXXvA==" saltValue="3v0fJs9Zbxt64Jo3mXzvpw==" spinCount="100000" sqref="B13:G18" name="Bereich2"/>
    <protectedRange algorithmName="SHA-512" hashValue="tOpNIMS/1lQeYPNOV0gQUu+RY8eht7ZmVPshkjTYRq/tQuEv6Pm8BBjGVnyFUL0aQFf5aQUKlqUG7Xww3rxoeQ==" saltValue="7xJbdHDGKW7TMz6nBsD9bg==" spinCount="100000" sqref="B7:G8" name="Bereich1"/>
  </protectedRanges>
  <mergeCells count="6">
    <mergeCell ref="A18:F18"/>
    <mergeCell ref="A1:G1"/>
    <mergeCell ref="A2:G2"/>
    <mergeCell ref="A3:G3"/>
    <mergeCell ref="A4:A5"/>
    <mergeCell ref="B4:F4"/>
  </mergeCells>
  <conditionalFormatting sqref="G18">
    <cfRule type="cellIs" dxfId="4" priority="1" operator="lessThan">
      <formula>$I$14</formula>
    </cfRule>
    <cfRule type="cellIs" dxfId="3" priority="2" operator="greaterThan">
      <formula>$I$14</formula>
    </cfRule>
    <cfRule type="cellIs" dxfId="2" priority="3" operator="lessThan">
      <formula>#REF!</formula>
    </cfRule>
    <cfRule type="cellIs" dxfId="1" priority="4" operator="greaterThan">
      <formula>#REF!</formula>
    </cfRule>
    <cfRule type="cellIs" dxfId="0" priority="5" operator="greaterThan">
      <formula>15</formula>
    </cfRule>
  </conditionalFormatting>
  <dataValidations count="1">
    <dataValidation type="whole" allowBlank="1" showInputMessage="1" showErrorMessage="1" sqref="B6:G13" xr:uid="{00000000-0002-0000-0100-000000000000}">
      <formula1>0</formula1>
      <formula2>10000000</formula2>
    </dataValidation>
  </dataValidations>
  <pageMargins left="0.7" right="0.7" top="0.78740157499999996" bottom="0.78740157499999996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Beispiel</vt:lpstr>
      <vt:lpstr>zum Ausfüllen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Weuffen, Andreas (HMdIS)</dc:creator>
  <cp:lastModifiedBy>Weuffen, Andreas (HMdI)</cp:lastModifiedBy>
  <cp:lastPrinted>2025-04-07T12:11:37Z</cp:lastPrinted>
  <dcterms:created xsi:type="dcterms:W3CDTF">2025-04-07T07:37:18Z</dcterms:created>
  <dcterms:modified xsi:type="dcterms:W3CDTF">2025-05-13T07:35:50Z</dcterms:modified>
</cp:coreProperties>
</file>